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930" windowWidth="14445" windowHeight="9075" activeTab="0"/>
  </bookViews>
  <sheets>
    <sheet name="Data" sheetId="1" r:id="rId1"/>
  </sheets>
  <definedNames>
    <definedName name="_xlnm.Print_Area" localSheetId="0">'Data'!$A:$IV</definedName>
  </definedNames>
  <calcPr fullCalcOnLoad="1"/>
</workbook>
</file>

<file path=xl/sharedStrings.xml><?xml version="1.0" encoding="utf-8"?>
<sst xmlns="http://schemas.openxmlformats.org/spreadsheetml/2006/main" count="56" uniqueCount="36">
  <si>
    <t xml:space="preserve"> kr.</t>
  </si>
  <si>
    <t>Dieseloliepris</t>
  </si>
  <si>
    <t>excl. moms</t>
  </si>
  <si>
    <t>Pris pr. liter excl. moms pr.:</t>
  </si>
  <si>
    <t>DTLs omkostningsindeks</t>
  </si>
  <si>
    <t xml:space="preserve"> </t>
  </si>
  <si>
    <t xml:space="preserve">     1/1    *</t>
  </si>
  <si>
    <t>Dato for seneste</t>
  </si>
  <si>
    <t>regulering af</t>
  </si>
  <si>
    <t>transportpris</t>
  </si>
  <si>
    <t>1/1</t>
  </si>
  <si>
    <t>1/2</t>
  </si>
  <si>
    <t>1/3</t>
  </si>
  <si>
    <t>1/4</t>
  </si>
  <si>
    <t>Note: Den med stjerne * markerede pris er korrigeret for olieselskabernes ændring i prisstrukturen (12 øre/liter)</t>
  </si>
  <si>
    <t>1/12</t>
  </si>
  <si>
    <t>1/5</t>
  </si>
  <si>
    <t>1/6</t>
  </si>
  <si>
    <t>1/7</t>
  </si>
  <si>
    <t>1/8</t>
  </si>
  <si>
    <t>1/9</t>
  </si>
  <si>
    <t>1/10</t>
  </si>
  <si>
    <t>1/11</t>
  </si>
  <si>
    <t>Procentvis</t>
  </si>
  <si>
    <t>dieseloliepris</t>
  </si>
  <si>
    <t>ændring i</t>
  </si>
  <si>
    <t>OLIEOPLYSNINGSSKEMA</t>
  </si>
  <si>
    <t>Skema for information om dieselolieprisens bevægelser</t>
  </si>
  <si>
    <t>Dieselolieprisens bevægelser for perioden:</t>
  </si>
  <si>
    <t>DIESELOLIEPRISENS INDVIRKNING PÅ TRANSPORTOMKOSTNINGEN</t>
  </si>
  <si>
    <t>Dieselomkostningens andel af transportomkostningen</t>
  </si>
  <si>
    <t>transportprisen incl. dieselolie blev reguleret. Fra og med 19.11.2014 måles prisen på Circle K Miles Diesel.</t>
  </si>
  <si>
    <t>DTLs omkostningsindeks' brændstofprisindeks udgør d.</t>
  </si>
  <si>
    <t>1. januar 1999 - 1. februar 2021</t>
  </si>
  <si>
    <t>1. februar 2021                  =</t>
  </si>
  <si>
    <t xml:space="preserve">Skemaet viser, hvor meget dieselolieprisen indvirker på transportomkostningen pr. 1. februar 2021 i forhold til sidst </t>
  </si>
</sst>
</file>

<file path=xl/styles.xml><?xml version="1.0" encoding="utf-8"?>
<styleSheet xmlns="http://schemas.openxmlformats.org/spreadsheetml/2006/main">
  <numFmts count="26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_(* #,##0.00_);_(* \(#,##0.00\);_(* &quot;-&quot;??_);_(@_)"/>
    <numFmt numFmtId="179" formatCode="0.0%"/>
    <numFmt numFmtId="180" formatCode="0.0"/>
    <numFmt numFmtId="181" formatCode="_(* #,##0.0_);_(* \(#,##0.0\);_(* &quot;-&quot;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24"/>
      <name val="Bookman Old Style"/>
      <family val="1"/>
    </font>
    <font>
      <u val="single"/>
      <sz val="24"/>
      <name val="Arial"/>
      <family val="2"/>
    </font>
    <font>
      <u val="single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0" borderId="3" applyNumberFormat="0" applyAlignment="0" applyProtection="0"/>
    <xf numFmtId="0" fontId="40" fillId="31" borderId="0" applyNumberFormat="0" applyBorder="0" applyAlignment="0" applyProtection="0"/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 quotePrefix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179" fontId="6" fillId="0" borderId="16" xfId="54" applyNumberFormat="1" applyFont="1" applyBorder="1" applyAlignment="1">
      <alignment/>
    </xf>
    <xf numFmtId="179" fontId="6" fillId="0" borderId="17" xfId="54" applyNumberFormat="1" applyFont="1" applyBorder="1" applyAlignment="1">
      <alignment/>
    </xf>
    <xf numFmtId="179" fontId="6" fillId="0" borderId="18" xfId="54" applyNumberFormat="1" applyFont="1" applyBorder="1" applyAlignment="1">
      <alignment/>
    </xf>
    <xf numFmtId="0" fontId="6" fillId="0" borderId="19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9" fontId="6" fillId="0" borderId="0" xfId="54" applyNumberFormat="1" applyFont="1" applyBorder="1" applyAlignment="1">
      <alignment/>
    </xf>
    <xf numFmtId="179" fontId="6" fillId="0" borderId="20" xfId="54" applyNumberFormat="1" applyFont="1" applyBorder="1" applyAlignment="1">
      <alignment/>
    </xf>
    <xf numFmtId="179" fontId="6" fillId="0" borderId="11" xfId="54" applyNumberFormat="1" applyFont="1" applyBorder="1" applyAlignment="1">
      <alignment/>
    </xf>
    <xf numFmtId="179" fontId="6" fillId="0" borderId="21" xfId="54" applyNumberFormat="1" applyFont="1" applyBorder="1" applyAlignment="1">
      <alignment/>
    </xf>
    <xf numFmtId="2" fontId="6" fillId="0" borderId="11" xfId="0" applyNumberFormat="1" applyFont="1" applyBorder="1" applyAlignment="1" quotePrefix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9" fontId="6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6" fillId="33" borderId="11" xfId="0" applyNumberFormat="1" applyFont="1" applyFill="1" applyBorder="1" applyAlignment="1">
      <alignment horizontal="center" wrapText="1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9" fontId="6" fillId="0" borderId="0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7" xfId="0" applyNumberFormat="1" applyFont="1" applyBorder="1" applyAlignment="1">
      <alignment horizontal="center"/>
    </xf>
    <xf numFmtId="9" fontId="6" fillId="0" borderId="16" xfId="0" applyNumberFormat="1" applyFont="1" applyBorder="1" applyAlignment="1">
      <alignment horizontal="center"/>
    </xf>
    <xf numFmtId="9" fontId="6" fillId="0" borderId="17" xfId="0" applyNumberFormat="1" applyFont="1" applyBorder="1" applyAlignment="1">
      <alignment horizontal="center"/>
    </xf>
    <xf numFmtId="16" fontId="6" fillId="0" borderId="15" xfId="0" applyNumberFormat="1" applyFont="1" applyBorder="1" applyAlignment="1" quotePrefix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8" fontId="6" fillId="0" borderId="0" xfId="45" applyFont="1" applyAlignment="1">
      <alignment horizont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9" fontId="6" fillId="0" borderId="15" xfId="54" applyNumberFormat="1" applyFont="1" applyBorder="1" applyAlignment="1">
      <alignment/>
    </xf>
    <xf numFmtId="179" fontId="6" fillId="0" borderId="14" xfId="54" applyNumberFormat="1" applyFont="1" applyBorder="1" applyAlignment="1">
      <alignment/>
    </xf>
    <xf numFmtId="0" fontId="6" fillId="0" borderId="28" xfId="0" applyFont="1" applyBorder="1" applyAlignment="1">
      <alignment horizontal="center"/>
    </xf>
    <xf numFmtId="9" fontId="7" fillId="0" borderId="0" xfId="0" applyNumberFormat="1" applyFont="1" applyBorder="1" applyAlignment="1" quotePrefix="1">
      <alignment horizontal="center"/>
    </xf>
    <xf numFmtId="9" fontId="6" fillId="0" borderId="18" xfId="0" applyNumberFormat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  <xf numFmtId="9" fontId="6" fillId="0" borderId="11" xfId="0" applyNumberFormat="1" applyFont="1" applyBorder="1" applyAlignment="1" quotePrefix="1">
      <alignment horizontal="center"/>
    </xf>
    <xf numFmtId="9" fontId="6" fillId="0" borderId="21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11" fillId="0" borderId="15" xfId="0" applyFont="1" applyBorder="1" applyAlignment="1">
      <alignment horizontal="center"/>
    </xf>
    <xf numFmtId="9" fontId="7" fillId="0" borderId="11" xfId="0" applyNumberFormat="1" applyFont="1" applyBorder="1" applyAlignment="1" quotePrefix="1">
      <alignment horizontal="center"/>
    </xf>
    <xf numFmtId="0" fontId="12" fillId="0" borderId="0" xfId="0" applyFont="1" applyAlignment="1">
      <alignment/>
    </xf>
    <xf numFmtId="178" fontId="12" fillId="0" borderId="0" xfId="45" applyFont="1" applyAlignment="1">
      <alignment horizontal="center"/>
    </xf>
    <xf numFmtId="0" fontId="12" fillId="0" borderId="0" xfId="0" applyFont="1" applyAlignment="1">
      <alignment horizontal="left"/>
    </xf>
    <xf numFmtId="2" fontId="6" fillId="0" borderId="15" xfId="0" applyNumberFormat="1" applyFont="1" applyBorder="1" applyAlignment="1">
      <alignment/>
    </xf>
    <xf numFmtId="0" fontId="6" fillId="0" borderId="11" xfId="0" applyFont="1" applyBorder="1" applyAlignment="1" quotePrefix="1">
      <alignment horizontal="center"/>
    </xf>
    <xf numFmtId="49" fontId="6" fillId="33" borderId="29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3" fillId="0" borderId="11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3" fillId="0" borderId="0" xfId="0" applyFont="1" applyAlignment="1">
      <alignment/>
    </xf>
    <xf numFmtId="0" fontId="6" fillId="0" borderId="15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79" fontId="6" fillId="0" borderId="0" xfId="54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28" xfId="0" applyBorder="1" applyAlignment="1">
      <alignment horizontal="center"/>
    </xf>
    <xf numFmtId="0" fontId="14" fillId="0" borderId="0" xfId="0" applyFont="1" applyAlignment="1">
      <alignment/>
    </xf>
    <xf numFmtId="13" fontId="6" fillId="0" borderId="15" xfId="0" applyNumberFormat="1" applyFont="1" applyBorder="1" applyAlignment="1" quotePrefix="1">
      <alignment horizontal="center"/>
    </xf>
    <xf numFmtId="2" fontId="6" fillId="0" borderId="28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13" fontId="6" fillId="0" borderId="14" xfId="0" applyNumberFormat="1" applyFont="1" applyBorder="1" applyAlignment="1" quotePrefix="1">
      <alignment horizontal="left"/>
    </xf>
    <xf numFmtId="0" fontId="15" fillId="0" borderId="0" xfId="0" applyFont="1" applyAlignment="1">
      <alignment horizontal="left"/>
    </xf>
    <xf numFmtId="180" fontId="5" fillId="0" borderId="0" xfId="0" applyNumberFormat="1" applyFont="1" applyAlignment="1">
      <alignment/>
    </xf>
    <xf numFmtId="180" fontId="0" fillId="0" borderId="0" xfId="0" applyNumberFormat="1" applyAlignment="1">
      <alignment/>
    </xf>
    <xf numFmtId="181" fontId="5" fillId="0" borderId="0" xfId="45" applyNumberFormat="1" applyFont="1" applyAlignment="1">
      <alignment/>
    </xf>
    <xf numFmtId="9" fontId="7" fillId="0" borderId="32" xfId="0" applyNumberFormat="1" applyFont="1" applyBorder="1" applyAlignment="1" quotePrefix="1">
      <alignment horizontal="left"/>
    </xf>
    <xf numFmtId="0" fontId="0" fillId="0" borderId="26" xfId="0" applyBorder="1" applyAlignment="1">
      <alignment/>
    </xf>
    <xf numFmtId="2" fontId="5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114300</xdr:rowOff>
    </xdr:from>
    <xdr:to>
      <xdr:col>9</xdr:col>
      <xdr:colOff>1371600</xdr:colOff>
      <xdr:row>7</xdr:row>
      <xdr:rowOff>47625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86725" y="114300"/>
          <a:ext cx="3543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showGridLines="0" tabSelected="1" zoomScale="60" zoomScaleNormal="60"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3.28125" style="0" customWidth="1"/>
    <col min="3" max="3" width="20.7109375" style="0" hidden="1" customWidth="1"/>
    <col min="4" max="4" width="20.7109375" style="52" customWidth="1"/>
    <col min="5" max="5" width="20.7109375" style="3" customWidth="1"/>
    <col min="6" max="11" width="20.7109375" style="0" customWidth="1"/>
  </cols>
  <sheetData>
    <row r="1" ht="12.75">
      <c r="A1" s="108" t="s">
        <v>5</v>
      </c>
    </row>
    <row r="2" ht="12.75"/>
    <row r="3" ht="12.75"/>
    <row r="4" ht="12.75">
      <c r="L4" s="1"/>
    </row>
    <row r="5" spans="2:12" ht="20.25">
      <c r="B5" s="108"/>
      <c r="E5" s="4"/>
      <c r="L5" s="5"/>
    </row>
    <row r="6" ht="12.75"/>
    <row r="7" spans="2:8" ht="20.25">
      <c r="B7" s="5"/>
      <c r="C7" s="5"/>
      <c r="D7" s="53"/>
      <c r="E7" s="6"/>
      <c r="F7" s="5"/>
      <c r="G7" s="5"/>
      <c r="H7" s="5"/>
    </row>
    <row r="8" spans="5:12" ht="20.25">
      <c r="E8" s="6"/>
      <c r="F8" s="5"/>
      <c r="G8" s="5"/>
      <c r="H8" s="5"/>
      <c r="K8" s="7"/>
      <c r="L8" s="7"/>
    </row>
    <row r="9" spans="2:12" ht="30">
      <c r="B9" s="27" t="s">
        <v>26</v>
      </c>
      <c r="C9" s="28"/>
      <c r="D9" s="54"/>
      <c r="E9" s="6"/>
      <c r="F9" s="5"/>
      <c r="G9" s="5"/>
      <c r="H9" s="5"/>
      <c r="I9" s="7"/>
      <c r="J9" s="7"/>
      <c r="K9" s="7"/>
      <c r="L9" s="7"/>
    </row>
    <row r="10" spans="2:12" ht="20.25">
      <c r="B10" s="44"/>
      <c r="C10" s="7"/>
      <c r="D10" s="45"/>
      <c r="E10" s="11"/>
      <c r="F10" s="7"/>
      <c r="G10" s="5"/>
      <c r="H10" s="5"/>
      <c r="I10" s="5"/>
      <c r="J10" s="5"/>
      <c r="K10" s="5"/>
      <c r="L10" s="5"/>
    </row>
    <row r="11" spans="6:14" ht="20.25">
      <c r="F11" s="35"/>
      <c r="G11" s="9"/>
      <c r="H11" s="9"/>
      <c r="I11" s="9"/>
      <c r="J11" s="9"/>
      <c r="K11" s="9"/>
      <c r="L11" s="9"/>
      <c r="M11" s="2"/>
      <c r="N11" s="2"/>
    </row>
    <row r="12" spans="2:14" ht="20.25">
      <c r="B12" s="34" t="s">
        <v>27</v>
      </c>
      <c r="C12" s="35"/>
      <c r="D12" s="56"/>
      <c r="E12" s="36"/>
      <c r="F12" s="9"/>
      <c r="G12" s="9"/>
      <c r="H12" s="9"/>
      <c r="I12" s="9"/>
      <c r="J12" s="106"/>
      <c r="K12" s="9"/>
      <c r="L12" s="9"/>
      <c r="M12" s="2"/>
      <c r="N12" s="2"/>
    </row>
    <row r="13" spans="7:14" ht="20.25">
      <c r="G13" s="9"/>
      <c r="H13" s="9"/>
      <c r="I13" s="9"/>
      <c r="J13" s="9"/>
      <c r="K13" s="9"/>
      <c r="L13" s="9"/>
      <c r="M13" s="2"/>
      <c r="N13" s="2"/>
    </row>
    <row r="14" spans="2:12" ht="20.25">
      <c r="B14" s="7"/>
      <c r="C14" s="5"/>
      <c r="D14" s="53"/>
      <c r="E14" s="6"/>
      <c r="F14" s="5"/>
      <c r="G14" s="5"/>
      <c r="H14" s="5"/>
      <c r="I14" s="5"/>
      <c r="J14" s="5"/>
      <c r="K14" s="5"/>
      <c r="L14" s="5"/>
    </row>
    <row r="15" spans="2:12" ht="20.25">
      <c r="B15" s="7"/>
      <c r="C15" s="110" t="s">
        <v>28</v>
      </c>
      <c r="D15" s="110"/>
      <c r="E15" s="110"/>
      <c r="F15" s="110"/>
      <c r="G15" s="110"/>
      <c r="H15" s="110"/>
      <c r="I15" s="5"/>
      <c r="J15" s="5"/>
      <c r="K15" s="7"/>
      <c r="L15" s="5"/>
    </row>
    <row r="16" spans="2:12" ht="20.25">
      <c r="B16" s="7"/>
      <c r="C16" s="7"/>
      <c r="D16" s="45"/>
      <c r="E16" s="114" t="s">
        <v>33</v>
      </c>
      <c r="F16" s="114"/>
      <c r="G16" s="114"/>
      <c r="H16" s="7"/>
      <c r="I16" s="5"/>
      <c r="J16" s="5"/>
      <c r="K16" s="5"/>
      <c r="L16" s="5"/>
    </row>
    <row r="17" spans="2:12" ht="20.25">
      <c r="B17" s="7"/>
      <c r="C17" s="7"/>
      <c r="D17" s="45"/>
      <c r="E17" s="11"/>
      <c r="F17" s="7"/>
      <c r="G17" s="7"/>
      <c r="H17" s="7"/>
      <c r="I17" s="5"/>
      <c r="J17" s="5"/>
      <c r="K17" s="5"/>
      <c r="L17" s="5"/>
    </row>
    <row r="18" spans="2:12" ht="20.25">
      <c r="B18" s="7"/>
      <c r="C18" s="5"/>
      <c r="D18" s="53"/>
      <c r="E18" s="11"/>
      <c r="F18" s="7"/>
      <c r="G18" s="7"/>
      <c r="H18" s="5"/>
      <c r="I18" s="5"/>
      <c r="J18" s="5"/>
      <c r="K18" s="5"/>
      <c r="L18" s="5"/>
    </row>
    <row r="19" spans="2:12" ht="19.5" customHeight="1">
      <c r="B19" s="12" t="s">
        <v>3</v>
      </c>
      <c r="C19" s="13"/>
      <c r="D19" s="57"/>
      <c r="E19" s="14"/>
      <c r="F19" s="83" t="s">
        <v>34</v>
      </c>
      <c r="G19" s="76"/>
      <c r="H19" s="33">
        <v>8.23</v>
      </c>
      <c r="I19" s="12" t="s">
        <v>0</v>
      </c>
      <c r="J19" s="10"/>
      <c r="K19" s="5"/>
      <c r="L19" s="5"/>
    </row>
    <row r="20" spans="2:12" ht="14.25" customHeight="1">
      <c r="B20" s="10"/>
      <c r="C20" s="9"/>
      <c r="D20" s="55"/>
      <c r="E20" s="15"/>
      <c r="F20" s="10"/>
      <c r="G20" s="10"/>
      <c r="H20" s="16"/>
      <c r="I20" s="10"/>
      <c r="J20" s="10"/>
      <c r="K20" s="5"/>
      <c r="L20" s="5"/>
    </row>
    <row r="21" spans="2:12" ht="15.75" customHeight="1">
      <c r="B21" s="10"/>
      <c r="C21" s="9"/>
      <c r="D21" s="55"/>
      <c r="E21" s="15"/>
      <c r="F21" s="10"/>
      <c r="G21" s="10"/>
      <c r="H21" s="16"/>
      <c r="I21" s="10"/>
      <c r="J21" s="10"/>
      <c r="K21" s="5"/>
      <c r="L21" s="5"/>
    </row>
    <row r="22" spans="2:12" ht="6.75" customHeight="1" hidden="1">
      <c r="B22" s="10"/>
      <c r="C22" s="9"/>
      <c r="D22" s="53"/>
      <c r="E22" s="15"/>
      <c r="F22" s="10"/>
      <c r="G22" s="10"/>
      <c r="H22" s="16"/>
      <c r="I22" s="10"/>
      <c r="J22" s="10"/>
      <c r="K22" s="5"/>
      <c r="L22" s="5"/>
    </row>
    <row r="23" spans="2:12" ht="21" customHeight="1">
      <c r="B23" s="41" t="s">
        <v>7</v>
      </c>
      <c r="C23" s="79"/>
      <c r="D23" s="17" t="s">
        <v>1</v>
      </c>
      <c r="E23" s="80" t="s">
        <v>23</v>
      </c>
      <c r="F23" s="111" t="s">
        <v>30</v>
      </c>
      <c r="G23" s="112"/>
      <c r="H23" s="112"/>
      <c r="I23" s="112"/>
      <c r="J23" s="112"/>
      <c r="K23" s="113"/>
      <c r="L23" s="5"/>
    </row>
    <row r="24" spans="2:12" ht="21" customHeight="1">
      <c r="B24" s="70" t="s">
        <v>8</v>
      </c>
      <c r="C24" s="10"/>
      <c r="D24" s="63" t="s">
        <v>2</v>
      </c>
      <c r="E24" s="37" t="s">
        <v>25</v>
      </c>
      <c r="F24" s="17"/>
      <c r="G24" s="17"/>
      <c r="H24" s="17"/>
      <c r="I24" s="17"/>
      <c r="J24" s="37"/>
      <c r="K24" s="37"/>
      <c r="L24" s="5"/>
    </row>
    <row r="25" spans="2:12" ht="21" customHeight="1" thickBot="1">
      <c r="B25" s="42" t="s">
        <v>9</v>
      </c>
      <c r="C25" s="43"/>
      <c r="D25" s="82"/>
      <c r="E25" s="81" t="s">
        <v>24</v>
      </c>
      <c r="F25" s="39">
        <v>0.1</v>
      </c>
      <c r="G25" s="39">
        <v>0.15</v>
      </c>
      <c r="H25" s="39">
        <v>0.2</v>
      </c>
      <c r="I25" s="39">
        <v>0.25</v>
      </c>
      <c r="J25" s="40">
        <v>0.3</v>
      </c>
      <c r="K25" s="40">
        <v>0.35</v>
      </c>
      <c r="L25" s="9"/>
    </row>
    <row r="26" spans="2:12" ht="21" customHeight="1">
      <c r="B26" s="70"/>
      <c r="C26" s="20"/>
      <c r="D26" s="89"/>
      <c r="E26" s="88"/>
      <c r="F26" s="104" t="s">
        <v>29</v>
      </c>
      <c r="G26" s="47"/>
      <c r="H26" s="105"/>
      <c r="I26" s="47"/>
      <c r="J26" s="47"/>
      <c r="K26" s="48"/>
      <c r="L26" s="9"/>
    </row>
    <row r="27" spans="2:12" ht="19.5" customHeight="1">
      <c r="B27" s="96"/>
      <c r="C27" s="20"/>
      <c r="D27" s="97"/>
      <c r="E27" s="61"/>
      <c r="F27" s="22"/>
      <c r="G27" s="29"/>
      <c r="H27" s="29"/>
      <c r="I27" s="29"/>
      <c r="J27" s="29"/>
      <c r="K27" s="23"/>
      <c r="L27" s="9"/>
    </row>
    <row r="28" spans="2:12" ht="21" customHeight="1">
      <c r="B28" s="96" t="s">
        <v>10</v>
      </c>
      <c r="C28" s="20"/>
      <c r="D28" s="97">
        <v>8.02</v>
      </c>
      <c r="E28" s="61">
        <f>($H$19-$D28)/$D28</f>
        <v>0.02618453865336669</v>
      </c>
      <c r="F28" s="22">
        <f aca="true" t="shared" si="0" ref="F28:K28">($H$19/$D28-1)*F$25</f>
        <v>0.002618453865336679</v>
      </c>
      <c r="G28" s="29">
        <f t="shared" si="0"/>
        <v>0.003927680798005017</v>
      </c>
      <c r="H28" s="29">
        <f t="shared" si="0"/>
        <v>0.005236907730673358</v>
      </c>
      <c r="I28" s="29">
        <f t="shared" si="0"/>
        <v>0.006546134663341696</v>
      </c>
      <c r="J28" s="29">
        <f t="shared" si="0"/>
        <v>0.007855361596010035</v>
      </c>
      <c r="K28" s="23">
        <f t="shared" si="0"/>
        <v>0.009164588528678373</v>
      </c>
      <c r="L28" s="9"/>
    </row>
    <row r="29" spans="2:12" ht="21" customHeight="1">
      <c r="B29" s="99">
        <v>2021</v>
      </c>
      <c r="C29" s="43"/>
      <c r="D29" s="82"/>
      <c r="E29" s="98"/>
      <c r="F29" s="65"/>
      <c r="G29" s="66"/>
      <c r="H29" s="71"/>
      <c r="I29" s="66"/>
      <c r="J29" s="66"/>
      <c r="K29" s="68"/>
      <c r="L29" s="9"/>
    </row>
    <row r="30" spans="2:12" ht="21" customHeight="1">
      <c r="B30" s="96" t="s">
        <v>15</v>
      </c>
      <c r="C30" s="20"/>
      <c r="D30" s="97">
        <v>7.91</v>
      </c>
      <c r="E30" s="61">
        <f>($H$19-$D30)/$D30</f>
        <v>0.04045512010113784</v>
      </c>
      <c r="F30" s="22">
        <f aca="true" t="shared" si="1" ref="F30:K30">($H$19/$D30-1)*F$25</f>
        <v>0.004045512010113783</v>
      </c>
      <c r="G30" s="29">
        <f t="shared" si="1"/>
        <v>0.0060682680151706745</v>
      </c>
      <c r="H30" s="29">
        <f t="shared" si="1"/>
        <v>0.008091024020227567</v>
      </c>
      <c r="I30" s="29">
        <f t="shared" si="1"/>
        <v>0.010113780025284458</v>
      </c>
      <c r="J30" s="29">
        <f t="shared" si="1"/>
        <v>0.012136536030341349</v>
      </c>
      <c r="K30" s="23">
        <f t="shared" si="1"/>
        <v>0.01415929203539824</v>
      </c>
      <c r="L30" s="9"/>
    </row>
    <row r="31" spans="2:12" ht="21" customHeight="1">
      <c r="B31" s="70"/>
      <c r="C31" s="20"/>
      <c r="D31" s="94"/>
      <c r="E31" s="88"/>
      <c r="F31" s="49"/>
      <c r="G31" s="46"/>
      <c r="H31" s="64"/>
      <c r="I31" s="46"/>
      <c r="J31" s="46"/>
      <c r="K31" s="50"/>
      <c r="L31" s="9"/>
    </row>
    <row r="32" spans="2:12" ht="21" customHeight="1">
      <c r="B32" s="96" t="s">
        <v>22</v>
      </c>
      <c r="C32" s="20"/>
      <c r="D32" s="97">
        <v>7.43</v>
      </c>
      <c r="E32" s="61">
        <f>($H$19-$D32)/$D32</f>
        <v>0.10767160161507412</v>
      </c>
      <c r="F32" s="22">
        <f aca="true" t="shared" si="2" ref="F32:K32">($H$19/$D32-1)*F$25</f>
        <v>0.010767160161507406</v>
      </c>
      <c r="G32" s="29">
        <f t="shared" si="2"/>
        <v>0.016150740242261107</v>
      </c>
      <c r="H32" s="29">
        <f t="shared" si="2"/>
        <v>0.021534320323014812</v>
      </c>
      <c r="I32" s="29">
        <f t="shared" si="2"/>
        <v>0.026917900403768513</v>
      </c>
      <c r="J32" s="29">
        <f t="shared" si="2"/>
        <v>0.032301480484522214</v>
      </c>
      <c r="K32" s="23">
        <f t="shared" si="2"/>
        <v>0.037685060565275916</v>
      </c>
      <c r="L32" s="9"/>
    </row>
    <row r="33" spans="2:12" ht="21" customHeight="1">
      <c r="B33" s="70"/>
      <c r="C33" s="20"/>
      <c r="D33" s="94"/>
      <c r="E33" s="88"/>
      <c r="F33" s="49"/>
      <c r="G33" s="46"/>
      <c r="H33" s="64"/>
      <c r="I33" s="46"/>
      <c r="J33" s="46"/>
      <c r="K33" s="50"/>
      <c r="L33" s="9"/>
    </row>
    <row r="34" spans="2:12" ht="21" customHeight="1">
      <c r="B34" s="96" t="s">
        <v>21</v>
      </c>
      <c r="C34" s="20"/>
      <c r="D34" s="97">
        <v>7.51</v>
      </c>
      <c r="E34" s="61">
        <f>($H$19-$D34)/$D34</f>
        <v>0.0958721704394142</v>
      </c>
      <c r="F34" s="22">
        <f aca="true" t="shared" si="3" ref="F34:K34">($H$19/$D34-1)*F$25</f>
        <v>0.00958721704394141</v>
      </c>
      <c r="G34" s="29">
        <f t="shared" si="3"/>
        <v>0.014380825565912114</v>
      </c>
      <c r="H34" s="29">
        <f t="shared" si="3"/>
        <v>0.01917443408788282</v>
      </c>
      <c r="I34" s="29">
        <f t="shared" si="3"/>
        <v>0.023968042609853524</v>
      </c>
      <c r="J34" s="29">
        <f t="shared" si="3"/>
        <v>0.028761651131824228</v>
      </c>
      <c r="K34" s="23">
        <f t="shared" si="3"/>
        <v>0.03355525965379493</v>
      </c>
      <c r="L34" s="9"/>
    </row>
    <row r="35" spans="2:12" ht="21" customHeight="1">
      <c r="B35" s="70"/>
      <c r="C35" s="20"/>
      <c r="D35" s="94"/>
      <c r="E35" s="88"/>
      <c r="F35" s="49"/>
      <c r="G35" s="46"/>
      <c r="H35" s="64"/>
      <c r="I35" s="46"/>
      <c r="J35" s="46"/>
      <c r="K35" s="50"/>
      <c r="L35" s="9"/>
    </row>
    <row r="36" spans="2:12" ht="21" customHeight="1">
      <c r="B36" s="96" t="s">
        <v>20</v>
      </c>
      <c r="C36" s="20"/>
      <c r="D36" s="97">
        <v>7.67</v>
      </c>
      <c r="E36" s="61">
        <f>($H$19-$D36)/$D36</f>
        <v>0.07301173402868325</v>
      </c>
      <c r="F36" s="22">
        <f aca="true" t="shared" si="4" ref="F36:K36">($H$19/$D36-1)*F$25</f>
        <v>0.0073011734028683335</v>
      </c>
      <c r="G36" s="29">
        <f t="shared" si="4"/>
        <v>0.010951760104302499</v>
      </c>
      <c r="H36" s="29">
        <f t="shared" si="4"/>
        <v>0.014602346805736667</v>
      </c>
      <c r="I36" s="29">
        <f t="shared" si="4"/>
        <v>0.018252933507170832</v>
      </c>
      <c r="J36" s="29">
        <f t="shared" si="4"/>
        <v>0.021903520208604997</v>
      </c>
      <c r="K36" s="23">
        <f t="shared" si="4"/>
        <v>0.025554106910039162</v>
      </c>
      <c r="L36" s="9"/>
    </row>
    <row r="37" spans="2:12" ht="21" customHeight="1">
      <c r="B37" s="70"/>
      <c r="C37" s="20"/>
      <c r="D37" s="94"/>
      <c r="E37" s="88"/>
      <c r="F37" s="49"/>
      <c r="G37" s="46"/>
      <c r="H37" s="64"/>
      <c r="I37" s="46"/>
      <c r="J37" s="46"/>
      <c r="K37" s="50"/>
      <c r="L37" s="9"/>
    </row>
    <row r="38" spans="2:12" ht="21" customHeight="1">
      <c r="B38" s="96" t="s">
        <v>19</v>
      </c>
      <c r="C38" s="20"/>
      <c r="D38" s="97">
        <v>7.75</v>
      </c>
      <c r="E38" s="61">
        <f>($H$19-$D38)/$D38</f>
        <v>0.0619354838709678</v>
      </c>
      <c r="F38" s="22">
        <f aca="true" t="shared" si="5" ref="F38:K38">($H$19/$D38-1)*F$25</f>
        <v>0.006193548387096782</v>
      </c>
      <c r="G38" s="29">
        <f t="shared" si="5"/>
        <v>0.009290322580645171</v>
      </c>
      <c r="H38" s="29">
        <f t="shared" si="5"/>
        <v>0.012387096774193564</v>
      </c>
      <c r="I38" s="29">
        <f t="shared" si="5"/>
        <v>0.015483870967741953</v>
      </c>
      <c r="J38" s="29">
        <f t="shared" si="5"/>
        <v>0.018580645161290342</v>
      </c>
      <c r="K38" s="23">
        <f t="shared" si="5"/>
        <v>0.02167741935483873</v>
      </c>
      <c r="L38" s="9"/>
    </row>
    <row r="39" spans="2:12" ht="21" customHeight="1">
      <c r="B39" s="70"/>
      <c r="C39" s="20"/>
      <c r="D39" s="94"/>
      <c r="E39" s="88"/>
      <c r="F39" s="49"/>
      <c r="G39" s="46"/>
      <c r="H39" s="64"/>
      <c r="I39" s="46"/>
      <c r="J39" s="46"/>
      <c r="K39" s="50"/>
      <c r="L39" s="9"/>
    </row>
    <row r="40" spans="2:12" ht="21" customHeight="1">
      <c r="B40" s="96" t="s">
        <v>18</v>
      </c>
      <c r="C40" s="20"/>
      <c r="D40" s="97">
        <v>7.67</v>
      </c>
      <c r="E40" s="61">
        <f>($H$19-$D40)/$D40</f>
        <v>0.07301173402868325</v>
      </c>
      <c r="F40" s="22">
        <f aca="true" t="shared" si="6" ref="F40:K40">($H$19/$D40-1)*F$25</f>
        <v>0.0073011734028683335</v>
      </c>
      <c r="G40" s="29">
        <f t="shared" si="6"/>
        <v>0.010951760104302499</v>
      </c>
      <c r="H40" s="29">
        <f t="shared" si="6"/>
        <v>0.014602346805736667</v>
      </c>
      <c r="I40" s="29">
        <f t="shared" si="6"/>
        <v>0.018252933507170832</v>
      </c>
      <c r="J40" s="29">
        <f t="shared" si="6"/>
        <v>0.021903520208604997</v>
      </c>
      <c r="K40" s="23">
        <f t="shared" si="6"/>
        <v>0.025554106910039162</v>
      </c>
      <c r="L40" s="9"/>
    </row>
    <row r="41" spans="2:12" ht="21" customHeight="1">
      <c r="B41" s="70"/>
      <c r="C41" s="20"/>
      <c r="D41" s="94"/>
      <c r="E41" s="88"/>
      <c r="F41" s="49"/>
      <c r="G41" s="46"/>
      <c r="H41" s="64"/>
      <c r="I41" s="46"/>
      <c r="J41" s="46"/>
      <c r="K41" s="50"/>
      <c r="L41" s="9"/>
    </row>
    <row r="42" spans="2:12" ht="21" customHeight="1">
      <c r="B42" s="96" t="s">
        <v>17</v>
      </c>
      <c r="C42" s="20"/>
      <c r="D42" s="97">
        <v>7.27</v>
      </c>
      <c r="E42" s="61">
        <f>($H$19-$D42)/$D42</f>
        <v>0.13204951856946368</v>
      </c>
      <c r="F42" s="22">
        <f aca="true" t="shared" si="7" ref="F42:K42">($H$19/$D42-1)*F$25</f>
        <v>0.013204951856946368</v>
      </c>
      <c r="G42" s="29">
        <f t="shared" si="7"/>
        <v>0.01980742778541955</v>
      </c>
      <c r="H42" s="29">
        <f t="shared" si="7"/>
        <v>0.026409903713892735</v>
      </c>
      <c r="I42" s="29">
        <f t="shared" si="7"/>
        <v>0.03301237964236592</v>
      </c>
      <c r="J42" s="29">
        <f t="shared" si="7"/>
        <v>0.0396148555708391</v>
      </c>
      <c r="K42" s="23">
        <f t="shared" si="7"/>
        <v>0.046217331499312286</v>
      </c>
      <c r="L42" s="9"/>
    </row>
    <row r="43" spans="2:12" ht="21" customHeight="1">
      <c r="B43" s="70"/>
      <c r="C43" s="20"/>
      <c r="D43" s="94"/>
      <c r="E43" s="88"/>
      <c r="F43" s="49"/>
      <c r="G43" s="46"/>
      <c r="H43" s="64"/>
      <c r="I43" s="46"/>
      <c r="J43" s="46"/>
      <c r="K43" s="50"/>
      <c r="L43" s="9"/>
    </row>
    <row r="44" spans="2:12" ht="21" customHeight="1">
      <c r="B44" s="96" t="s">
        <v>16</v>
      </c>
      <c r="C44" s="20"/>
      <c r="D44" s="97">
        <v>7.03</v>
      </c>
      <c r="E44" s="61">
        <f>($H$19-$D44)/$D44</f>
        <v>0.17069701280227598</v>
      </c>
      <c r="F44" s="22">
        <f aca="true" t="shared" si="8" ref="F44:K44">($H$19/$D44-1)*F$25</f>
        <v>0.0170697012802276</v>
      </c>
      <c r="G44" s="29">
        <f t="shared" si="8"/>
        <v>0.0256045519203414</v>
      </c>
      <c r="H44" s="29">
        <f t="shared" si="8"/>
        <v>0.0341394025604552</v>
      </c>
      <c r="I44" s="29">
        <f t="shared" si="8"/>
        <v>0.042674253200569</v>
      </c>
      <c r="J44" s="29">
        <f t="shared" si="8"/>
        <v>0.0512091038406828</v>
      </c>
      <c r="K44" s="23">
        <f t="shared" si="8"/>
        <v>0.0597439544807966</v>
      </c>
      <c r="L44" s="9"/>
    </row>
    <row r="45" spans="2:12" ht="21" customHeight="1">
      <c r="B45" s="70"/>
      <c r="C45" s="20"/>
      <c r="D45" s="94"/>
      <c r="E45" s="88"/>
      <c r="F45" s="49"/>
      <c r="G45" s="46"/>
      <c r="H45" s="64"/>
      <c r="I45" s="46"/>
      <c r="J45" s="46"/>
      <c r="K45" s="50"/>
      <c r="L45" s="9"/>
    </row>
    <row r="46" spans="2:12" ht="21" customHeight="1">
      <c r="B46" s="96" t="s">
        <v>13</v>
      </c>
      <c r="C46" s="20"/>
      <c r="D46" s="97">
        <v>7.83</v>
      </c>
      <c r="E46" s="61">
        <f>($H$19-$D46)/$D46</f>
        <v>0.05108556832694768</v>
      </c>
      <c r="F46" s="22">
        <f aca="true" t="shared" si="9" ref="F46:K46">($H$19/$D46-1)*F$25</f>
        <v>0.005108556832694778</v>
      </c>
      <c r="G46" s="29">
        <f t="shared" si="9"/>
        <v>0.007662835249042165</v>
      </c>
      <c r="H46" s="29">
        <f t="shared" si="9"/>
        <v>0.010217113665389556</v>
      </c>
      <c r="I46" s="29">
        <f t="shared" si="9"/>
        <v>0.012771392081736943</v>
      </c>
      <c r="J46" s="29">
        <f t="shared" si="9"/>
        <v>0.01532567049808433</v>
      </c>
      <c r="K46" s="23">
        <f t="shared" si="9"/>
        <v>0.017879948914431718</v>
      </c>
      <c r="L46" s="9"/>
    </row>
    <row r="47" spans="2:12" ht="21" customHeight="1">
      <c r="B47" s="70"/>
      <c r="C47" s="20"/>
      <c r="D47" s="94"/>
      <c r="E47" s="88"/>
      <c r="F47" s="49"/>
      <c r="G47" s="46"/>
      <c r="H47" s="64"/>
      <c r="I47" s="46"/>
      <c r="J47" s="46"/>
      <c r="K47" s="50"/>
      <c r="L47" s="9"/>
    </row>
    <row r="48" spans="2:12" ht="21" customHeight="1">
      <c r="B48" s="96" t="s">
        <v>12</v>
      </c>
      <c r="C48" s="20"/>
      <c r="D48" s="97">
        <v>8.63</v>
      </c>
      <c r="E48" s="61">
        <f>($H$19-$D48)/$D48</f>
        <v>-0.04634994206257246</v>
      </c>
      <c r="F48" s="22">
        <f aca="true" t="shared" si="10" ref="F48:K48">($H$19/$D48-1)*F$25</f>
        <v>-0.004634994206257248</v>
      </c>
      <c r="G48" s="29">
        <f t="shared" si="10"/>
        <v>-0.006952491309385872</v>
      </c>
      <c r="H48" s="29">
        <f t="shared" si="10"/>
        <v>-0.009269988412514496</v>
      </c>
      <c r="I48" s="29">
        <f t="shared" si="10"/>
        <v>-0.01158748551564312</v>
      </c>
      <c r="J48" s="29">
        <f t="shared" si="10"/>
        <v>-0.013904982618771744</v>
      </c>
      <c r="K48" s="23">
        <f t="shared" si="10"/>
        <v>-0.016222479721900367</v>
      </c>
      <c r="L48" s="9"/>
    </row>
    <row r="49" spans="2:12" ht="21" customHeight="1">
      <c r="B49" s="70"/>
      <c r="C49" s="20"/>
      <c r="D49" s="94"/>
      <c r="E49" s="88"/>
      <c r="F49" s="49"/>
      <c r="G49" s="46"/>
      <c r="H49" s="64"/>
      <c r="I49" s="46"/>
      <c r="J49" s="46"/>
      <c r="K49" s="50"/>
      <c r="L49" s="9"/>
    </row>
    <row r="50" spans="2:12" ht="21" customHeight="1">
      <c r="B50" s="96" t="s">
        <v>11</v>
      </c>
      <c r="C50" s="20"/>
      <c r="D50" s="97">
        <v>8.87</v>
      </c>
      <c r="E50" s="61">
        <f>($H$19-$D50)/$D50</f>
        <v>-0.07215332581736177</v>
      </c>
      <c r="F50" s="22">
        <f aca="true" t="shared" si="11" ref="F50:K50">($H$19/$D50-1)*F$25</f>
        <v>-0.007215332581736178</v>
      </c>
      <c r="G50" s="29">
        <f t="shared" si="11"/>
        <v>-0.010822998872604267</v>
      </c>
      <c r="H50" s="29">
        <f t="shared" si="11"/>
        <v>-0.014430665163472356</v>
      </c>
      <c r="I50" s="29">
        <f t="shared" si="11"/>
        <v>-0.018038331454340445</v>
      </c>
      <c r="J50" s="29">
        <f t="shared" si="11"/>
        <v>-0.021645997745208534</v>
      </c>
      <c r="K50" s="23">
        <f t="shared" si="11"/>
        <v>-0.025253664036076623</v>
      </c>
      <c r="L50" s="9"/>
    </row>
    <row r="51" spans="2:12" ht="21" customHeight="1">
      <c r="B51" s="96"/>
      <c r="C51" s="20"/>
      <c r="D51" s="97"/>
      <c r="E51" s="61"/>
      <c r="F51" s="22"/>
      <c r="G51" s="29"/>
      <c r="H51" s="29"/>
      <c r="I51" s="29"/>
      <c r="J51" s="29"/>
      <c r="K51" s="23"/>
      <c r="L51" s="9"/>
    </row>
    <row r="52" spans="2:12" ht="21" customHeight="1">
      <c r="B52" s="96" t="s">
        <v>10</v>
      </c>
      <c r="C52" s="20"/>
      <c r="D52" s="97">
        <v>9.14</v>
      </c>
      <c r="E52" s="61">
        <f>($H$19-$D52)/$D52</f>
        <v>-0.09956236323851204</v>
      </c>
      <c r="F52" s="22">
        <f aca="true" t="shared" si="12" ref="F52:K52">($H$19/$D52-1)*F$25</f>
        <v>-0.00995623632385121</v>
      </c>
      <c r="G52" s="29">
        <f t="shared" si="12"/>
        <v>-0.014934354485776812</v>
      </c>
      <c r="H52" s="29">
        <f t="shared" si="12"/>
        <v>-0.01991247264770242</v>
      </c>
      <c r="I52" s="29">
        <f t="shared" si="12"/>
        <v>-0.02489059080962802</v>
      </c>
      <c r="J52" s="29">
        <f t="shared" si="12"/>
        <v>-0.029868708971553623</v>
      </c>
      <c r="K52" s="23">
        <f t="shared" si="12"/>
        <v>-0.034846827133479225</v>
      </c>
      <c r="L52" s="9"/>
    </row>
    <row r="53" spans="2:12" ht="21" customHeight="1">
      <c r="B53" s="99">
        <v>2020</v>
      </c>
      <c r="C53" s="43"/>
      <c r="D53" s="82"/>
      <c r="E53" s="98"/>
      <c r="F53" s="65"/>
      <c r="G53" s="66"/>
      <c r="H53" s="71"/>
      <c r="I53" s="66"/>
      <c r="J53" s="66"/>
      <c r="K53" s="68"/>
      <c r="L53" s="9"/>
    </row>
    <row r="54" spans="2:12" ht="21" customHeight="1">
      <c r="B54" s="96" t="s">
        <v>10</v>
      </c>
      <c r="C54" s="20"/>
      <c r="D54" s="97">
        <v>8.35</v>
      </c>
      <c r="E54" s="61">
        <f>($H$19-$D54)/$D54</f>
        <v>-0.014371257485029846</v>
      </c>
      <c r="F54" s="22">
        <f aca="true" t="shared" si="13" ref="F54:K54">($H$19/$D54-1)*F$25</f>
        <v>-0.0014371257485029877</v>
      </c>
      <c r="G54" s="29">
        <f t="shared" si="13"/>
        <v>-0.0021556886227544815</v>
      </c>
      <c r="H54" s="29">
        <f t="shared" si="13"/>
        <v>-0.0028742514970059754</v>
      </c>
      <c r="I54" s="29">
        <f t="shared" si="13"/>
        <v>-0.003592814371257469</v>
      </c>
      <c r="J54" s="29">
        <f t="shared" si="13"/>
        <v>-0.004311377245508963</v>
      </c>
      <c r="K54" s="23">
        <f t="shared" si="13"/>
        <v>-0.005029940119760456</v>
      </c>
      <c r="L54" s="9"/>
    </row>
    <row r="55" spans="2:12" ht="21" customHeight="1">
      <c r="B55" s="99">
        <v>2019</v>
      </c>
      <c r="C55" s="43"/>
      <c r="D55" s="82"/>
      <c r="E55" s="98"/>
      <c r="F55" s="65"/>
      <c r="G55" s="66"/>
      <c r="H55" s="71"/>
      <c r="I55" s="66"/>
      <c r="J55" s="66"/>
      <c r="K55" s="68"/>
      <c r="L55" s="9"/>
    </row>
    <row r="56" spans="2:12" ht="21" customHeight="1">
      <c r="B56" s="96" t="s">
        <v>10</v>
      </c>
      <c r="C56" s="20"/>
      <c r="D56" s="97">
        <v>8.39</v>
      </c>
      <c r="E56" s="61">
        <f>($H$19-$D56)/$D56</f>
        <v>-0.01907032181168059</v>
      </c>
      <c r="F56" s="22">
        <f aca="true" t="shared" si="14" ref="F56:K56">($H$19/$D56-1)*F$25</f>
        <v>-0.0019070321811680557</v>
      </c>
      <c r="G56" s="29">
        <f t="shared" si="14"/>
        <v>-0.0028605482717520836</v>
      </c>
      <c r="H56" s="29">
        <f t="shared" si="14"/>
        <v>-0.0038140643623361115</v>
      </c>
      <c r="I56" s="29">
        <f t="shared" si="14"/>
        <v>-0.004767580452920139</v>
      </c>
      <c r="J56" s="29">
        <f t="shared" si="14"/>
        <v>-0.005721096543504167</v>
      </c>
      <c r="K56" s="23">
        <f t="shared" si="14"/>
        <v>-0.006674612634088195</v>
      </c>
      <c r="L56" s="9"/>
    </row>
    <row r="57" spans="2:12" ht="21" customHeight="1">
      <c r="B57" s="99">
        <v>2018</v>
      </c>
      <c r="C57" s="43"/>
      <c r="D57" s="82"/>
      <c r="E57" s="98"/>
      <c r="F57" s="65"/>
      <c r="G57" s="66"/>
      <c r="H57" s="71"/>
      <c r="I57" s="66"/>
      <c r="J57" s="66"/>
      <c r="K57" s="68"/>
      <c r="L57" s="9"/>
    </row>
    <row r="58" spans="2:12" ht="21" customHeight="1">
      <c r="B58" s="96" t="s">
        <v>10</v>
      </c>
      <c r="C58" s="20"/>
      <c r="D58" s="97">
        <v>8.25</v>
      </c>
      <c r="E58" s="61">
        <f>($H$19-$D58)/$D58</f>
        <v>-0.0024242424242423726</v>
      </c>
      <c r="F58" s="22">
        <f aca="true" t="shared" si="15" ref="F58:K58">($H$19/$D58-1)*F$25</f>
        <v>-0.0002424242424242329</v>
      </c>
      <c r="G58" s="29">
        <f t="shared" si="15"/>
        <v>-0.0003636363636363493</v>
      </c>
      <c r="H58" s="29">
        <f t="shared" si="15"/>
        <v>-0.0004848484848484658</v>
      </c>
      <c r="I58" s="29">
        <f t="shared" si="15"/>
        <v>-0.0006060606060605822</v>
      </c>
      <c r="J58" s="29">
        <f t="shared" si="15"/>
        <v>-0.0007272727272726986</v>
      </c>
      <c r="K58" s="23">
        <f t="shared" si="15"/>
        <v>-0.000848484848484815</v>
      </c>
      <c r="L58" s="9"/>
    </row>
    <row r="59" spans="2:12" ht="21" customHeight="1">
      <c r="B59" s="99">
        <v>2017</v>
      </c>
      <c r="C59" s="43"/>
      <c r="D59" s="82"/>
      <c r="E59" s="98"/>
      <c r="F59" s="65"/>
      <c r="G59" s="66"/>
      <c r="H59" s="71"/>
      <c r="I59" s="66"/>
      <c r="J59" s="66"/>
      <c r="K59" s="68"/>
      <c r="L59" s="9"/>
    </row>
    <row r="60" spans="2:12" ht="21" customHeight="1">
      <c r="B60" s="96" t="s">
        <v>10</v>
      </c>
      <c r="C60" s="20"/>
      <c r="D60" s="97">
        <v>7.25</v>
      </c>
      <c r="E60" s="61">
        <f>($H$19-$D60)/$D60</f>
        <v>0.13517241379310352</v>
      </c>
      <c r="F60" s="22">
        <f aca="true" t="shared" si="16" ref="F60:K60">($H$19/$D60-1)*F$25</f>
        <v>0.013517241379310341</v>
      </c>
      <c r="G60" s="29">
        <f t="shared" si="16"/>
        <v>0.02027586206896551</v>
      </c>
      <c r="H60" s="29">
        <f t="shared" si="16"/>
        <v>0.027034482758620682</v>
      </c>
      <c r="I60" s="29">
        <f t="shared" si="16"/>
        <v>0.03379310344827585</v>
      </c>
      <c r="J60" s="29">
        <f t="shared" si="16"/>
        <v>0.04055172413793102</v>
      </c>
      <c r="K60" s="23">
        <f t="shared" si="16"/>
        <v>0.04731034482758619</v>
      </c>
      <c r="L60" s="9"/>
    </row>
    <row r="61" spans="2:12" ht="21" customHeight="1">
      <c r="B61" s="99">
        <v>2016</v>
      </c>
      <c r="C61" s="43"/>
      <c r="D61" s="82"/>
      <c r="E61" s="98"/>
      <c r="F61" s="65"/>
      <c r="G61" s="66"/>
      <c r="H61" s="71"/>
      <c r="I61" s="66"/>
      <c r="J61" s="66"/>
      <c r="K61" s="68"/>
      <c r="L61" s="9"/>
    </row>
    <row r="62" spans="2:12" ht="21" customHeight="1">
      <c r="B62" s="96" t="s">
        <v>10</v>
      </c>
      <c r="C62" s="20"/>
      <c r="D62" s="97">
        <v>7.89</v>
      </c>
      <c r="E62" s="61">
        <f>($H$19-$D62)/$D62</f>
        <v>0.043092522179974745</v>
      </c>
      <c r="F62" s="22">
        <f aca="true" t="shared" si="17" ref="F62:K62">($H$19/$D62-1)*F$25</f>
        <v>0.004309252217997473</v>
      </c>
      <c r="G62" s="29">
        <f t="shared" si="17"/>
        <v>0.006463878326996208</v>
      </c>
      <c r="H62" s="29">
        <f t="shared" si="17"/>
        <v>0.008618504435994946</v>
      </c>
      <c r="I62" s="29">
        <f t="shared" si="17"/>
        <v>0.010773130544993681</v>
      </c>
      <c r="J62" s="29">
        <f t="shared" si="17"/>
        <v>0.012927756653992416</v>
      </c>
      <c r="K62" s="23">
        <f t="shared" si="17"/>
        <v>0.015082382762991153</v>
      </c>
      <c r="L62" s="9"/>
    </row>
    <row r="63" spans="2:12" ht="21" customHeight="1">
      <c r="B63" s="99">
        <v>2015</v>
      </c>
      <c r="C63" s="43"/>
      <c r="D63" s="82"/>
      <c r="E63" s="98"/>
      <c r="F63" s="65"/>
      <c r="G63" s="66"/>
      <c r="H63" s="71"/>
      <c r="I63" s="66"/>
      <c r="J63" s="66"/>
      <c r="K63" s="68"/>
      <c r="L63" s="9"/>
    </row>
    <row r="64" spans="2:12" ht="21" customHeight="1">
      <c r="B64" s="96" t="s">
        <v>10</v>
      </c>
      <c r="C64" s="20"/>
      <c r="D64" s="97">
        <v>9.37</v>
      </c>
      <c r="E64" s="61">
        <f>($H$19-$D64)/$D64</f>
        <v>-0.12166488794023467</v>
      </c>
      <c r="F64" s="22">
        <f aca="true" t="shared" si="18" ref="F64:K64">($H$19/$D64-1)*F$25</f>
        <v>-0.012166488794023468</v>
      </c>
      <c r="G64" s="29">
        <f t="shared" si="18"/>
        <v>-0.0182497331910352</v>
      </c>
      <c r="H64" s="29">
        <f t="shared" si="18"/>
        <v>-0.024332977588046936</v>
      </c>
      <c r="I64" s="29">
        <f t="shared" si="18"/>
        <v>-0.030416221985058667</v>
      </c>
      <c r="J64" s="29">
        <f t="shared" si="18"/>
        <v>-0.0364994663820704</v>
      </c>
      <c r="K64" s="23">
        <f t="shared" si="18"/>
        <v>-0.04258271077908213</v>
      </c>
      <c r="L64" s="9"/>
    </row>
    <row r="65" spans="2:12" ht="21" customHeight="1">
      <c r="B65" s="99">
        <v>2014</v>
      </c>
      <c r="C65" s="43"/>
      <c r="D65" s="82"/>
      <c r="E65" s="98"/>
      <c r="F65" s="65"/>
      <c r="G65" s="66"/>
      <c r="H65" s="71"/>
      <c r="I65" s="66"/>
      <c r="J65" s="66"/>
      <c r="K65" s="68"/>
      <c r="L65" s="9"/>
    </row>
    <row r="66" spans="2:12" ht="21" customHeight="1">
      <c r="B66" s="96" t="s">
        <v>10</v>
      </c>
      <c r="C66" s="20"/>
      <c r="D66" s="97">
        <v>9.35</v>
      </c>
      <c r="E66" s="61">
        <f>($H$19-$D66)/$D66</f>
        <v>-0.11978609625668442</v>
      </c>
      <c r="F66" s="22">
        <f aca="true" t="shared" si="19" ref="F66:K66">($H$19/$D66-1)*F$25</f>
        <v>-0.011978609625668447</v>
      </c>
      <c r="G66" s="29">
        <f t="shared" si="19"/>
        <v>-0.01796791443850267</v>
      </c>
      <c r="H66" s="29">
        <f t="shared" si="19"/>
        <v>-0.023957219251336894</v>
      </c>
      <c r="I66" s="29">
        <f t="shared" si="19"/>
        <v>-0.029946524064171115</v>
      </c>
      <c r="J66" s="29">
        <f t="shared" si="19"/>
        <v>-0.03593582887700534</v>
      </c>
      <c r="K66" s="23">
        <f t="shared" si="19"/>
        <v>-0.04192513368983956</v>
      </c>
      <c r="L66" s="9"/>
    </row>
    <row r="67" spans="2:12" ht="21" customHeight="1">
      <c r="B67" s="99">
        <v>2013</v>
      </c>
      <c r="C67" s="43"/>
      <c r="D67" s="82"/>
      <c r="E67" s="98"/>
      <c r="F67" s="65"/>
      <c r="G67" s="66"/>
      <c r="H67" s="71"/>
      <c r="I67" s="66"/>
      <c r="J67" s="66"/>
      <c r="K67" s="68"/>
      <c r="L67" s="9"/>
    </row>
    <row r="68" spans="2:12" ht="21" customHeight="1">
      <c r="B68" s="96" t="s">
        <v>10</v>
      </c>
      <c r="C68" s="20"/>
      <c r="D68" s="97">
        <v>9.34</v>
      </c>
      <c r="E68" s="61">
        <f>($H$19-$D68)/$D68</f>
        <v>-0.11884368308351172</v>
      </c>
      <c r="F68" s="22">
        <f aca="true" t="shared" si="20" ref="F68:K68">($H$19/$D68-1)*F$25</f>
        <v>-0.011884368308351169</v>
      </c>
      <c r="G68" s="29">
        <f t="shared" si="20"/>
        <v>-0.017826552462526752</v>
      </c>
      <c r="H68" s="29">
        <f t="shared" si="20"/>
        <v>-0.023768736616702337</v>
      </c>
      <c r="I68" s="29">
        <f t="shared" si="20"/>
        <v>-0.02971092077087792</v>
      </c>
      <c r="J68" s="29">
        <f t="shared" si="20"/>
        <v>-0.035653104925053504</v>
      </c>
      <c r="K68" s="23">
        <f t="shared" si="20"/>
        <v>-0.04159528907922908</v>
      </c>
      <c r="L68" s="9"/>
    </row>
    <row r="69" spans="2:12" ht="21" customHeight="1">
      <c r="B69" s="99">
        <v>2012</v>
      </c>
      <c r="C69" s="43"/>
      <c r="D69" s="82"/>
      <c r="E69" s="98"/>
      <c r="F69" s="65"/>
      <c r="G69" s="66"/>
      <c r="H69" s="71"/>
      <c r="I69" s="66"/>
      <c r="J69" s="66"/>
      <c r="K69" s="68"/>
      <c r="L69" s="9"/>
    </row>
    <row r="70" spans="2:12" ht="21" customHeight="1">
      <c r="B70" s="96" t="s">
        <v>10</v>
      </c>
      <c r="C70" s="20"/>
      <c r="D70" s="97">
        <v>8.5</v>
      </c>
      <c r="E70" s="61">
        <f>($H$19-$D70)/$D70</f>
        <v>-0.03176470588235289</v>
      </c>
      <c r="F70" s="22">
        <f aca="true" t="shared" si="21" ref="F70:K70">($H$19/$D70-1)*F$25</f>
        <v>-0.003176470588235292</v>
      </c>
      <c r="G70" s="29">
        <f t="shared" si="21"/>
        <v>-0.004764705882352937</v>
      </c>
      <c r="H70" s="29">
        <f t="shared" si="21"/>
        <v>-0.006352941176470584</v>
      </c>
      <c r="I70" s="29">
        <f t="shared" si="21"/>
        <v>-0.00794117647058823</v>
      </c>
      <c r="J70" s="29">
        <f t="shared" si="21"/>
        <v>-0.009529411764705875</v>
      </c>
      <c r="K70" s="23">
        <f t="shared" si="21"/>
        <v>-0.01111764705882352</v>
      </c>
      <c r="L70" s="9"/>
    </row>
    <row r="71" spans="2:12" ht="21" customHeight="1">
      <c r="B71" s="99">
        <v>2011</v>
      </c>
      <c r="C71" s="43"/>
      <c r="D71" s="82"/>
      <c r="E71" s="98"/>
      <c r="F71" s="65"/>
      <c r="G71" s="66"/>
      <c r="H71" s="71"/>
      <c r="I71" s="66"/>
      <c r="J71" s="66"/>
      <c r="K71" s="68"/>
      <c r="L71" s="9"/>
    </row>
    <row r="72" spans="2:12" ht="21" customHeight="1">
      <c r="B72" s="96" t="s">
        <v>10</v>
      </c>
      <c r="C72" s="20"/>
      <c r="D72" s="97">
        <v>7.23</v>
      </c>
      <c r="E72" s="61">
        <f>($H$19-$D72)/$D72</f>
        <v>0.1383125864453665</v>
      </c>
      <c r="F72" s="22">
        <f aca="true" t="shared" si="22" ref="F72:K72">($H$19/$D72-1)*F$25</f>
        <v>0.013831258644536649</v>
      </c>
      <c r="G72" s="29">
        <f t="shared" si="22"/>
        <v>0.02074688796680497</v>
      </c>
      <c r="H72" s="29">
        <f t="shared" si="22"/>
        <v>0.027662517289073298</v>
      </c>
      <c r="I72" s="29">
        <f t="shared" si="22"/>
        <v>0.03457814661134162</v>
      </c>
      <c r="J72" s="29">
        <f t="shared" si="22"/>
        <v>0.04149377593360994</v>
      </c>
      <c r="K72" s="23">
        <f t="shared" si="22"/>
        <v>0.048409405255878266</v>
      </c>
      <c r="L72" s="9"/>
    </row>
    <row r="73" spans="2:12" ht="21" customHeight="1">
      <c r="B73" s="99">
        <v>2010</v>
      </c>
      <c r="C73" s="43"/>
      <c r="D73" s="82"/>
      <c r="E73" s="98"/>
      <c r="F73" s="65"/>
      <c r="G73" s="66"/>
      <c r="H73" s="71"/>
      <c r="I73" s="66"/>
      <c r="J73" s="66"/>
      <c r="K73" s="68"/>
      <c r="L73" s="9"/>
    </row>
    <row r="74" spans="2:12" ht="21" customHeight="1">
      <c r="B74" s="96" t="s">
        <v>10</v>
      </c>
      <c r="C74" s="20"/>
      <c r="D74" s="97">
        <v>6.22</v>
      </c>
      <c r="E74" s="61">
        <f>($H$19-$D74)/$D74</f>
        <v>0.32315112540192936</v>
      </c>
      <c r="F74" s="22">
        <f aca="true" t="shared" si="23" ref="F74:K74">($H$19/$D74-1)*F$25</f>
        <v>0.032315112540192946</v>
      </c>
      <c r="G74" s="29">
        <f t="shared" si="23"/>
        <v>0.04847266881028942</v>
      </c>
      <c r="H74" s="29">
        <f t="shared" si="23"/>
        <v>0.06463022508038589</v>
      </c>
      <c r="I74" s="29">
        <f t="shared" si="23"/>
        <v>0.08078778135048237</v>
      </c>
      <c r="J74" s="29">
        <f t="shared" si="23"/>
        <v>0.09694533762057884</v>
      </c>
      <c r="K74" s="23">
        <f t="shared" si="23"/>
        <v>0.11310289389067531</v>
      </c>
      <c r="L74" s="9"/>
    </row>
    <row r="75" spans="2:12" ht="21" customHeight="1">
      <c r="B75" s="99">
        <v>2009</v>
      </c>
      <c r="C75" s="43"/>
      <c r="D75" s="82"/>
      <c r="E75" s="98"/>
      <c r="F75" s="65"/>
      <c r="G75" s="66"/>
      <c r="H75" s="71"/>
      <c r="I75" s="66"/>
      <c r="J75" s="66"/>
      <c r="K75" s="68"/>
      <c r="L75" s="9"/>
    </row>
    <row r="76" spans="2:12" ht="21" customHeight="1">
      <c r="B76" s="70"/>
      <c r="C76" s="20"/>
      <c r="D76" s="94"/>
      <c r="E76" s="88"/>
      <c r="F76" s="49"/>
      <c r="G76" s="46"/>
      <c r="H76" s="64"/>
      <c r="I76" s="46"/>
      <c r="J76" s="46"/>
      <c r="K76" s="50"/>
      <c r="L76" s="9"/>
    </row>
    <row r="77" spans="2:12" ht="21" customHeight="1">
      <c r="B77" s="96" t="s">
        <v>10</v>
      </c>
      <c r="C77" s="20"/>
      <c r="D77" s="97">
        <v>7.84</v>
      </c>
      <c r="E77" s="61">
        <f>($H$19-$D77)/$D77</f>
        <v>0.04974489795918375</v>
      </c>
      <c r="F77" s="22">
        <f aca="true" t="shared" si="24" ref="F77:K77">($H$19/$D77-1)*F$25</f>
        <v>0.004974489795918369</v>
      </c>
      <c r="G77" s="29">
        <f t="shared" si="24"/>
        <v>0.007461734693877553</v>
      </c>
      <c r="H77" s="29">
        <f t="shared" si="24"/>
        <v>0.009948979591836738</v>
      </c>
      <c r="I77" s="29">
        <f t="shared" si="24"/>
        <v>0.012436224489795922</v>
      </c>
      <c r="J77" s="29">
        <f t="shared" si="24"/>
        <v>0.014923469387755106</v>
      </c>
      <c r="K77" s="23">
        <f t="shared" si="24"/>
        <v>0.01741071428571429</v>
      </c>
      <c r="L77" s="9"/>
    </row>
    <row r="78" spans="2:12" ht="21" customHeight="1">
      <c r="B78" s="99">
        <v>2008</v>
      </c>
      <c r="C78" s="43"/>
      <c r="D78" s="82"/>
      <c r="E78" s="98"/>
      <c r="F78" s="65"/>
      <c r="G78" s="66"/>
      <c r="H78" s="71"/>
      <c r="I78" s="66"/>
      <c r="J78" s="66"/>
      <c r="K78" s="68"/>
      <c r="L78" s="9"/>
    </row>
    <row r="79" spans="2:12" ht="21" customHeight="1">
      <c r="B79" s="70"/>
      <c r="C79" s="20"/>
      <c r="D79" s="94"/>
      <c r="E79" s="88"/>
      <c r="F79" s="49"/>
      <c r="G79" s="46"/>
      <c r="H79" s="64"/>
      <c r="I79" s="46"/>
      <c r="J79" s="46"/>
      <c r="K79" s="50"/>
      <c r="L79" s="9"/>
    </row>
    <row r="80" spans="2:12" ht="21" customHeight="1">
      <c r="B80" s="96" t="s">
        <v>10</v>
      </c>
      <c r="C80" s="20"/>
      <c r="D80" s="97">
        <v>6.7</v>
      </c>
      <c r="E80" s="61">
        <f>($H$19-$D80)/$D80</f>
        <v>0.2283582089552239</v>
      </c>
      <c r="F80" s="22">
        <f aca="true" t="shared" si="25" ref="F80:K80">($H$19/$D80-1)*F$25</f>
        <v>0.022835820895522385</v>
      </c>
      <c r="G80" s="29">
        <f t="shared" si="25"/>
        <v>0.03425373134328358</v>
      </c>
      <c r="H80" s="29">
        <f t="shared" si="25"/>
        <v>0.04567164179104477</v>
      </c>
      <c r="I80" s="29">
        <f t="shared" si="25"/>
        <v>0.05708955223880596</v>
      </c>
      <c r="J80" s="29">
        <f t="shared" si="25"/>
        <v>0.06850746268656716</v>
      </c>
      <c r="K80" s="23">
        <f t="shared" si="25"/>
        <v>0.07992537313432835</v>
      </c>
      <c r="L80" s="9"/>
    </row>
    <row r="81" spans="2:12" ht="21" customHeight="1">
      <c r="B81" s="99">
        <v>2007</v>
      </c>
      <c r="C81" s="43"/>
      <c r="D81" s="82"/>
      <c r="E81" s="98"/>
      <c r="F81" s="65"/>
      <c r="G81" s="66"/>
      <c r="H81" s="71"/>
      <c r="I81" s="66"/>
      <c r="J81" s="66"/>
      <c r="K81" s="68"/>
      <c r="L81" s="9"/>
    </row>
    <row r="82" spans="2:12" ht="21" customHeight="1">
      <c r="B82" s="70"/>
      <c r="C82" s="20"/>
      <c r="D82" s="94"/>
      <c r="E82" s="88"/>
      <c r="F82" s="49"/>
      <c r="G82" s="46"/>
      <c r="H82" s="64"/>
      <c r="I82" s="46"/>
      <c r="J82" s="46"/>
      <c r="K82" s="50"/>
      <c r="L82" s="9"/>
    </row>
    <row r="83" spans="2:12" ht="21" customHeight="1">
      <c r="B83" s="96" t="s">
        <v>10</v>
      </c>
      <c r="C83" s="20"/>
      <c r="D83" s="97">
        <v>6.91</v>
      </c>
      <c r="E83" s="61">
        <f>($H$19-$D83)/$D83</f>
        <v>0.19102749638205502</v>
      </c>
      <c r="F83" s="22">
        <f aca="true" t="shared" si="26" ref="F83:K83">($H$19/$D83-1)*F$25</f>
        <v>0.019102749638205508</v>
      </c>
      <c r="G83" s="29">
        <f t="shared" si="26"/>
        <v>0.02865412445730826</v>
      </c>
      <c r="H83" s="29">
        <f t="shared" si="26"/>
        <v>0.038205499276411016</v>
      </c>
      <c r="I83" s="29">
        <f t="shared" si="26"/>
        <v>0.04775687409551377</v>
      </c>
      <c r="J83" s="29">
        <f t="shared" si="26"/>
        <v>0.05730824891461652</v>
      </c>
      <c r="K83" s="23">
        <f t="shared" si="26"/>
        <v>0.06685962373371927</v>
      </c>
      <c r="L83" s="9"/>
    </row>
    <row r="84" spans="2:12" ht="21" customHeight="1">
      <c r="B84" s="99">
        <v>2006</v>
      </c>
      <c r="C84" s="43"/>
      <c r="D84" s="82"/>
      <c r="E84" s="98"/>
      <c r="F84" s="65"/>
      <c r="G84" s="66"/>
      <c r="H84" s="71"/>
      <c r="I84" s="66"/>
      <c r="J84" s="66"/>
      <c r="K84" s="68"/>
      <c r="L84" s="9"/>
    </row>
    <row r="85" spans="2:12" ht="21" customHeight="1">
      <c r="B85" s="70"/>
      <c r="C85" s="20"/>
      <c r="D85" s="94"/>
      <c r="E85" s="88"/>
      <c r="F85" s="49"/>
      <c r="G85" s="46"/>
      <c r="H85" s="64"/>
      <c r="I85" s="46"/>
      <c r="J85" s="46"/>
      <c r="K85" s="50"/>
      <c r="L85" s="9"/>
    </row>
    <row r="86" spans="2:12" ht="21" customHeight="1">
      <c r="B86" s="51" t="s">
        <v>10</v>
      </c>
      <c r="C86" s="20"/>
      <c r="D86" s="92">
        <v>6.09</v>
      </c>
      <c r="E86" s="90">
        <f>($H$19-$D86)/$D86</f>
        <v>0.35139573070607566</v>
      </c>
      <c r="F86" s="22">
        <f aca="true" t="shared" si="27" ref="F86:K86">($H$19/$D86-1)*F$25</f>
        <v>0.035139573070607555</v>
      </c>
      <c r="G86" s="29">
        <f t="shared" si="27"/>
        <v>0.05270935960591133</v>
      </c>
      <c r="H86" s="29">
        <f t="shared" si="27"/>
        <v>0.07027914614121511</v>
      </c>
      <c r="I86" s="29">
        <f t="shared" si="27"/>
        <v>0.08784893267651889</v>
      </c>
      <c r="J86" s="29">
        <f t="shared" si="27"/>
        <v>0.10541871921182266</v>
      </c>
      <c r="K86" s="23">
        <f t="shared" si="27"/>
        <v>0.12298850574712643</v>
      </c>
      <c r="L86" s="9"/>
    </row>
    <row r="87" spans="2:12" ht="21" customHeight="1">
      <c r="B87" s="69">
        <v>2005</v>
      </c>
      <c r="C87" s="43"/>
      <c r="D87" s="93"/>
      <c r="E87" s="91"/>
      <c r="F87" s="65"/>
      <c r="G87" s="66"/>
      <c r="H87" s="71"/>
      <c r="I87" s="66"/>
      <c r="J87" s="66"/>
      <c r="K87" s="68"/>
      <c r="L87" s="9"/>
    </row>
    <row r="88" spans="2:12" ht="21" customHeight="1">
      <c r="B88" s="87"/>
      <c r="C88" s="20"/>
      <c r="D88" s="59"/>
      <c r="E88" s="59"/>
      <c r="F88" s="49"/>
      <c r="G88" s="46"/>
      <c r="H88" s="64"/>
      <c r="I88" s="46"/>
      <c r="J88" s="46"/>
      <c r="K88" s="50"/>
      <c r="L88" s="9"/>
    </row>
    <row r="89" spans="2:12" ht="21" customHeight="1">
      <c r="B89" s="51" t="s">
        <v>10</v>
      </c>
      <c r="C89" s="20"/>
      <c r="D89" s="75">
        <v>5.5</v>
      </c>
      <c r="E89" s="61">
        <f>($H$19-$D89)/$D89</f>
        <v>0.49636363636363645</v>
      </c>
      <c r="F89" s="22">
        <f aca="true" t="shared" si="28" ref="F89:K89">($H$19/$D89-1)*F$25</f>
        <v>0.04963636363636364</v>
      </c>
      <c r="G89" s="29">
        <f t="shared" si="28"/>
        <v>0.07445454545454545</v>
      </c>
      <c r="H89" s="29">
        <f t="shared" si="28"/>
        <v>0.09927272727272728</v>
      </c>
      <c r="I89" s="29">
        <f t="shared" si="28"/>
        <v>0.12409090909090909</v>
      </c>
      <c r="J89" s="29">
        <f t="shared" si="28"/>
        <v>0.1489090909090909</v>
      </c>
      <c r="K89" s="23">
        <f t="shared" si="28"/>
        <v>0.1737272727272727</v>
      </c>
      <c r="L89" s="9"/>
    </row>
    <row r="90" spans="2:12" ht="21" customHeight="1">
      <c r="B90" s="69">
        <v>2004</v>
      </c>
      <c r="C90" s="43"/>
      <c r="D90" s="60"/>
      <c r="E90" s="60"/>
      <c r="F90" s="65"/>
      <c r="G90" s="66"/>
      <c r="H90" s="71"/>
      <c r="I90" s="66"/>
      <c r="J90" s="66"/>
      <c r="K90" s="68"/>
      <c r="L90" s="9"/>
    </row>
    <row r="91" spans="2:12" ht="21" customHeight="1">
      <c r="B91" s="70"/>
      <c r="C91" s="20"/>
      <c r="D91" s="59"/>
      <c r="E91" s="59"/>
      <c r="F91" s="49"/>
      <c r="G91" s="46"/>
      <c r="H91" s="64"/>
      <c r="I91" s="46"/>
      <c r="J91" s="46"/>
      <c r="K91" s="50"/>
      <c r="L91" s="9"/>
    </row>
    <row r="92" spans="2:12" ht="21" customHeight="1">
      <c r="B92" s="51" t="s">
        <v>10</v>
      </c>
      <c r="C92" s="20"/>
      <c r="D92" s="59">
        <v>5.74</v>
      </c>
      <c r="E92" s="61">
        <f>($H$19-$D92)/$D92</f>
        <v>0.43379790940766555</v>
      </c>
      <c r="F92" s="22">
        <f aca="true" t="shared" si="29" ref="F92:K92">($H$19/$D92-1)*F$25</f>
        <v>0.04337979094076656</v>
      </c>
      <c r="G92" s="29">
        <f t="shared" si="29"/>
        <v>0.06506968641114984</v>
      </c>
      <c r="H92" s="29">
        <f t="shared" si="29"/>
        <v>0.08675958188153313</v>
      </c>
      <c r="I92" s="29">
        <f t="shared" si="29"/>
        <v>0.1084494773519164</v>
      </c>
      <c r="J92" s="29">
        <f t="shared" si="29"/>
        <v>0.13013937282229968</v>
      </c>
      <c r="K92" s="23">
        <f t="shared" si="29"/>
        <v>0.15182926829268295</v>
      </c>
      <c r="L92" s="9"/>
    </row>
    <row r="93" spans="2:12" ht="21" customHeight="1">
      <c r="B93" s="69">
        <v>2003</v>
      </c>
      <c r="C93" s="43"/>
      <c r="D93" s="60"/>
      <c r="E93" s="60"/>
      <c r="F93" s="65"/>
      <c r="G93" s="66"/>
      <c r="H93" s="71"/>
      <c r="I93" s="66"/>
      <c r="J93" s="66"/>
      <c r="K93" s="68"/>
      <c r="L93" s="9"/>
    </row>
    <row r="94" spans="2:12" ht="21" customHeight="1">
      <c r="B94" s="70"/>
      <c r="C94" s="20"/>
      <c r="D94" s="59"/>
      <c r="E94" s="59"/>
      <c r="F94" s="49"/>
      <c r="G94" s="46"/>
      <c r="H94" s="64"/>
      <c r="I94" s="46"/>
      <c r="J94" s="46"/>
      <c r="K94" s="50"/>
      <c r="L94" s="9"/>
    </row>
    <row r="95" spans="2:12" ht="21" customHeight="1">
      <c r="B95" s="51" t="s">
        <v>10</v>
      </c>
      <c r="C95" s="20"/>
      <c r="D95" s="59">
        <v>5.25</v>
      </c>
      <c r="E95" s="61">
        <f>($H$19-$D95)/$D95</f>
        <v>0.5676190476190477</v>
      </c>
      <c r="F95" s="22">
        <f aca="true" t="shared" si="30" ref="F95:K95">($H$19/$D95-1)*F$25</f>
        <v>0.05676190476190477</v>
      </c>
      <c r="G95" s="29">
        <f t="shared" si="30"/>
        <v>0.08514285714285715</v>
      </c>
      <c r="H95" s="29">
        <f t="shared" si="30"/>
        <v>0.11352380952380954</v>
      </c>
      <c r="I95" s="29">
        <f t="shared" si="30"/>
        <v>0.14190476190476192</v>
      </c>
      <c r="J95" s="29">
        <f t="shared" si="30"/>
        <v>0.1702857142857143</v>
      </c>
      <c r="K95" s="23">
        <f t="shared" si="30"/>
        <v>0.19866666666666669</v>
      </c>
      <c r="L95" s="9"/>
    </row>
    <row r="96" spans="2:12" ht="20.25">
      <c r="B96" s="69">
        <v>2002</v>
      </c>
      <c r="C96" s="43"/>
      <c r="D96" s="19"/>
      <c r="E96" s="60"/>
      <c r="F96" s="65"/>
      <c r="G96" s="66"/>
      <c r="H96" s="67"/>
      <c r="I96" s="66"/>
      <c r="J96" s="66"/>
      <c r="K96" s="68"/>
      <c r="L96" s="5"/>
    </row>
    <row r="97" spans="2:12" ht="20.25">
      <c r="B97" s="38"/>
      <c r="C97" s="77"/>
      <c r="D97" s="78"/>
      <c r="E97" s="61"/>
      <c r="F97" s="22"/>
      <c r="G97" s="29"/>
      <c r="H97" s="29"/>
      <c r="I97" s="29"/>
      <c r="J97" s="29"/>
      <c r="K97" s="23"/>
      <c r="L97" s="5"/>
    </row>
    <row r="98" spans="2:12" ht="21" customHeight="1">
      <c r="B98" s="21" t="s">
        <v>10</v>
      </c>
      <c r="C98" s="21"/>
      <c r="D98" s="84">
        <v>5.53</v>
      </c>
      <c r="E98" s="61">
        <f>($H$19-$D98)/$D98</f>
        <v>0.488245931283906</v>
      </c>
      <c r="F98" s="22">
        <f aca="true" t="shared" si="31" ref="F98:K98">($H$19/$D98-1)*F$25</f>
        <v>0.0488245931283906</v>
      </c>
      <c r="G98" s="29">
        <f t="shared" si="31"/>
        <v>0.0732368896925859</v>
      </c>
      <c r="H98" s="29">
        <f t="shared" si="31"/>
        <v>0.0976491862567812</v>
      </c>
      <c r="I98" s="29">
        <f t="shared" si="31"/>
        <v>0.12206148282097651</v>
      </c>
      <c r="J98" s="29">
        <f t="shared" si="31"/>
        <v>0.1464737793851718</v>
      </c>
      <c r="K98" s="23">
        <f t="shared" si="31"/>
        <v>0.1708860759493671</v>
      </c>
      <c r="L98" s="9"/>
    </row>
    <row r="99" spans="2:12" ht="20.25">
      <c r="B99" s="107">
        <v>2001</v>
      </c>
      <c r="C99" s="19"/>
      <c r="D99" s="18"/>
      <c r="E99" s="62"/>
      <c r="F99" s="24"/>
      <c r="G99" s="31"/>
      <c r="H99" s="31"/>
      <c r="I99" s="31"/>
      <c r="J99" s="31"/>
      <c r="K99" s="32"/>
      <c r="L99" s="5"/>
    </row>
    <row r="100" spans="2:12" ht="20.25">
      <c r="B100" s="70"/>
      <c r="C100" s="20"/>
      <c r="D100" s="94"/>
      <c r="E100" s="88"/>
      <c r="F100" s="49"/>
      <c r="G100" s="46"/>
      <c r="H100" s="64"/>
      <c r="I100" s="46"/>
      <c r="J100" s="46"/>
      <c r="K100" s="50"/>
      <c r="L100" s="5"/>
    </row>
    <row r="101" spans="2:12" ht="20.25">
      <c r="B101" s="21" t="s">
        <v>6</v>
      </c>
      <c r="C101" s="21"/>
      <c r="D101" s="85">
        <v>3.82</v>
      </c>
      <c r="E101" s="61">
        <f>($H$19-$D101)/$D101</f>
        <v>1.154450261780105</v>
      </c>
      <c r="F101" s="22">
        <f aca="true" t="shared" si="32" ref="F101:K101">($H$19/$D101-1)*F$25</f>
        <v>0.1154450261780105</v>
      </c>
      <c r="G101" s="29">
        <f t="shared" si="32"/>
        <v>0.17316753926701572</v>
      </c>
      <c r="H101" s="29">
        <f t="shared" si="32"/>
        <v>0.230890052356021</v>
      </c>
      <c r="I101" s="29">
        <f t="shared" si="32"/>
        <v>0.2886125654450262</v>
      </c>
      <c r="J101" s="29">
        <f t="shared" si="32"/>
        <v>0.34633507853403145</v>
      </c>
      <c r="K101" s="23">
        <f t="shared" si="32"/>
        <v>0.40405759162303667</v>
      </c>
      <c r="L101" s="5"/>
    </row>
    <row r="102" spans="2:12" ht="21" thickBot="1">
      <c r="B102" s="69">
        <v>1999</v>
      </c>
      <c r="C102" s="19"/>
      <c r="D102" s="18"/>
      <c r="E102" s="60"/>
      <c r="F102" s="25"/>
      <c r="G102" s="8"/>
      <c r="H102" s="8"/>
      <c r="I102" s="8"/>
      <c r="J102" s="8"/>
      <c r="K102" s="30"/>
      <c r="L102" s="5"/>
    </row>
    <row r="103" spans="2:12" ht="20.25">
      <c r="B103" s="72" t="s">
        <v>14</v>
      </c>
      <c r="C103" s="72"/>
      <c r="D103" s="73"/>
      <c r="E103" s="74"/>
      <c r="F103" s="72"/>
      <c r="G103" s="72"/>
      <c r="H103" s="72"/>
      <c r="I103" s="5"/>
      <c r="J103" s="5"/>
      <c r="K103" s="5"/>
      <c r="L103" s="5"/>
    </row>
    <row r="104" spans="2:12" ht="20.25">
      <c r="B104" s="7"/>
      <c r="C104" s="7"/>
      <c r="D104" s="58"/>
      <c r="E104" s="11"/>
      <c r="F104" s="7"/>
      <c r="G104" s="5"/>
      <c r="H104" s="5"/>
      <c r="I104" s="5"/>
      <c r="J104" s="5"/>
      <c r="K104" s="5"/>
      <c r="L104" s="5"/>
    </row>
    <row r="105" spans="2:12" ht="20.25">
      <c r="B105" s="7" t="s">
        <v>35</v>
      </c>
      <c r="C105" s="7"/>
      <c r="D105" s="58"/>
      <c r="E105" s="11"/>
      <c r="F105" s="7"/>
      <c r="G105" s="7"/>
      <c r="H105" s="7"/>
      <c r="I105" s="5"/>
      <c r="J105" s="5"/>
      <c r="K105" s="5"/>
      <c r="L105" s="5"/>
    </row>
    <row r="106" spans="2:12" ht="20.25">
      <c r="B106" s="7" t="s">
        <v>31</v>
      </c>
      <c r="C106" s="7"/>
      <c r="D106" s="58"/>
      <c r="E106" s="11"/>
      <c r="F106" s="7"/>
      <c r="G106" s="7"/>
      <c r="H106" s="7"/>
      <c r="I106" s="5"/>
      <c r="J106" s="5"/>
      <c r="K106" s="5"/>
      <c r="L106" s="5"/>
    </row>
    <row r="107" spans="2:12" ht="20.25">
      <c r="B107" s="7"/>
      <c r="C107" s="7"/>
      <c r="D107" s="58"/>
      <c r="E107" s="11"/>
      <c r="F107" s="7"/>
      <c r="G107" s="7"/>
      <c r="H107" s="7"/>
      <c r="I107" s="5"/>
      <c r="J107" s="5"/>
      <c r="K107" s="5"/>
      <c r="L107" s="5"/>
    </row>
    <row r="108" spans="8:14" ht="20.25">
      <c r="H108" s="5"/>
      <c r="I108" s="5"/>
      <c r="J108" s="5"/>
      <c r="K108" s="5"/>
      <c r="L108" s="5"/>
      <c r="M108" s="95"/>
      <c r="N108" s="86"/>
    </row>
    <row r="109" spans="2:10" ht="20.25">
      <c r="B109" s="26" t="s">
        <v>4</v>
      </c>
      <c r="C109" s="5"/>
      <c r="D109" s="53"/>
      <c r="E109" s="6"/>
      <c r="F109" s="5"/>
      <c r="G109" s="5"/>
      <c r="H109" s="5"/>
      <c r="I109" s="5"/>
      <c r="J109" s="5"/>
    </row>
    <row r="110" spans="2:11" ht="20.25">
      <c r="B110" s="7" t="s">
        <v>32</v>
      </c>
      <c r="C110" s="5"/>
      <c r="D110" s="53"/>
      <c r="E110" s="6"/>
      <c r="F110" s="5"/>
      <c r="G110" s="7" t="str">
        <f>F19</f>
        <v>1. februar 2021                  =</v>
      </c>
      <c r="I110" s="5"/>
      <c r="J110" s="109">
        <f>180.2/7.84*H19</f>
        <v>189.16403061224491</v>
      </c>
      <c r="K110" s="101"/>
    </row>
    <row r="111" spans="2:11" ht="20.25">
      <c r="B111" s="7"/>
      <c r="C111" s="5"/>
      <c r="D111" s="53"/>
      <c r="E111" s="6"/>
      <c r="F111" s="5"/>
      <c r="G111" s="5"/>
      <c r="H111" s="5"/>
      <c r="I111" s="5"/>
      <c r="K111" s="103"/>
    </row>
    <row r="112" spans="2:11" ht="20.25">
      <c r="B112" s="5"/>
      <c r="C112" s="5"/>
      <c r="D112" s="53"/>
      <c r="E112" s="6"/>
      <c r="F112" s="5"/>
      <c r="G112" s="5"/>
      <c r="H112" s="5"/>
      <c r="I112" s="5"/>
      <c r="J112" s="103"/>
      <c r="K112" s="101"/>
    </row>
    <row r="113" spans="2:11" ht="20.25">
      <c r="B113" s="26"/>
      <c r="C113" s="5"/>
      <c r="D113" s="53"/>
      <c r="E113" s="100"/>
      <c r="F113" s="5"/>
      <c r="G113" s="5"/>
      <c r="H113" s="5"/>
      <c r="I113" s="101"/>
      <c r="J113" s="101"/>
      <c r="K113" s="5"/>
    </row>
    <row r="114" spans="2:10" ht="20.25">
      <c r="B114" s="7"/>
      <c r="C114" s="7"/>
      <c r="D114" s="45"/>
      <c r="E114" s="11"/>
      <c r="F114" s="7"/>
      <c r="G114" s="7"/>
      <c r="I114" s="102"/>
      <c r="J114" s="102"/>
    </row>
    <row r="115" spans="2:10" ht="20.25">
      <c r="B115" s="7"/>
      <c r="C115" s="7"/>
      <c r="D115" s="45"/>
      <c r="E115" s="11"/>
      <c r="F115" s="7"/>
      <c r="G115" s="7"/>
      <c r="I115" s="102"/>
      <c r="J115" s="102"/>
    </row>
    <row r="122" ht="20.25">
      <c r="B122" s="7"/>
    </row>
  </sheetData>
  <sheetProtection/>
  <mergeCells count="3">
    <mergeCell ref="C15:H15"/>
    <mergeCell ref="F23:K23"/>
    <mergeCell ref="E16:G16"/>
  </mergeCells>
  <printOptions/>
  <pageMargins left="0.54" right="0.75" top="0.54" bottom="0.65" header="0.5" footer="0.5"/>
  <pageSetup fitToHeight="1" fitToWidth="1" horizontalDpi="300" verticalDpi="3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Hansen</dc:creator>
  <cp:keywords/>
  <dc:description/>
  <cp:lastModifiedBy>Morten Pernø</cp:lastModifiedBy>
  <cp:lastPrinted>2008-12-02T13:04:30Z</cp:lastPrinted>
  <dcterms:created xsi:type="dcterms:W3CDTF">2000-09-14T09:39:35Z</dcterms:created>
  <dcterms:modified xsi:type="dcterms:W3CDTF">2021-01-29T09:08:36Z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0x01010070DF82B12E0CB3419AAF934CA0DC5FCD</vt:lpwstr>
  </property>
</Properties>
</file>